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tabRatio="597" activeTab="0"/>
  </bookViews>
  <sheets>
    <sheet name="TAB 1 Abitazioni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Chiarenza</author>
  </authors>
  <commentList>
    <comment ref="F4" authorId="0">
      <text>
        <r>
          <rPr>
            <b/>
            <sz val="8"/>
            <rFont val="Tahoma"/>
            <family val="2"/>
          </rPr>
          <t xml:space="preserve">Scrivere </t>
        </r>
        <r>
          <rPr>
            <b/>
            <sz val="10"/>
            <rFont val="Tahoma"/>
            <family val="2"/>
          </rPr>
          <t>ZERO</t>
        </r>
        <r>
          <rPr>
            <b/>
            <sz val="8"/>
            <rFont val="Tahoma"/>
            <family val="2"/>
          </rPr>
          <t xml:space="preserve">  se non vi è incentivo
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 xml:space="preserve">Scrivere SI si vi è compostaggio, altrimenti lasciare vuota la casella
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sz val="8"/>
            <rFont val="Tahoma"/>
            <family val="2"/>
          </rPr>
          <t xml:space="preserve">Scrivere </t>
        </r>
        <r>
          <rPr>
            <b/>
            <sz val="10"/>
            <rFont val="Tahoma"/>
            <family val="2"/>
          </rPr>
          <t xml:space="preserve">SI,
altrimenti lasciare vuota la casella
</t>
        </r>
      </text>
    </comment>
    <comment ref="D4" authorId="0">
      <text>
        <r>
          <rPr>
            <b/>
            <sz val="8"/>
            <rFont val="Tahoma"/>
            <family val="2"/>
          </rPr>
          <t xml:space="preserve">Se non vi è pertinenza scrivere </t>
        </r>
        <r>
          <rPr>
            <sz val="8"/>
            <rFont val="Tahoma"/>
            <family val="2"/>
          </rPr>
          <t xml:space="preserve">ZERO
</t>
        </r>
      </text>
    </comment>
  </commentList>
</comments>
</file>

<file path=xl/sharedStrings.xml><?xml version="1.0" encoding="utf-8"?>
<sst xmlns="http://schemas.openxmlformats.org/spreadsheetml/2006/main" count="25" uniqueCount="24">
  <si>
    <t>TARIFFA al mq</t>
  </si>
  <si>
    <t>IMPORTO FISSO</t>
  </si>
  <si>
    <t xml:space="preserve">IMPORTO  VARIABILE </t>
  </si>
  <si>
    <t>Tributo provinciale 4%</t>
  </si>
  <si>
    <t>IMPORTO NETTO 2013</t>
  </si>
  <si>
    <t>Servizi indivisibili (*)</t>
  </si>
  <si>
    <t>(*) Alla maggiorazione  per servizi indivisibili si applicano le medesime riduzioni e agevolazioni sulla tariffa rifiuti</t>
  </si>
  <si>
    <t xml:space="preserve">Numero Componenti </t>
  </si>
  <si>
    <t xml:space="preserve">AGEVOLA-     ZIONI PER FAMIGLIA </t>
  </si>
  <si>
    <t>Incentivo differenziata</t>
  </si>
  <si>
    <t>Pertinenza/e</t>
  </si>
  <si>
    <t>Riduzione per compostaggio</t>
  </si>
  <si>
    <t>Compostaggio (scrivere SI se si ha diritto)</t>
  </si>
  <si>
    <t>TOTALE TARES 2013 DA PAGARE                                    (escluso spese postali)</t>
  </si>
  <si>
    <t>Superficie totale pertinenze contigue (mq)</t>
  </si>
  <si>
    <t>TARES USO DOMESTICO 2013 - COMUNE DI GROTTE</t>
  </si>
  <si>
    <t xml:space="preserve">Abitazione  </t>
  </si>
  <si>
    <t>N.B. Nelle caselle che non interessano scrivere zero.</t>
  </si>
  <si>
    <t xml:space="preserve"> </t>
  </si>
  <si>
    <t>Abitazione principale distante oltre 500 m dal cassonetto</t>
  </si>
  <si>
    <t>Coeff. di riduzione per distanza dal cassonetto &gt; 500 m</t>
  </si>
  <si>
    <r>
      <t>TABELLA 1</t>
    </r>
    <r>
      <rPr>
        <sz val="12"/>
        <color indexed="8"/>
        <rFont val="Arial"/>
        <family val="2"/>
      </rPr>
      <t xml:space="preserve"> - CALCOLO TARES ABITAZIONI PRINCIPALI E RELATIVE PERTINENZE CONTIGUE  PER I RESIDENTI IN GROTTE </t>
    </r>
  </si>
  <si>
    <t xml:space="preserve">TOTALE TARES 2013  </t>
  </si>
  <si>
    <t>Superficie totale abitazione principale  (mq)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</si>
</sst>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39" fillId="0" borderId="11" xfId="0" applyFont="1" applyBorder="1" applyAlignment="1" applyProtection="1">
      <alignment horizontal="center" vertical="top" wrapText="1"/>
      <protection/>
    </xf>
    <xf numFmtId="2" fontId="39" fillId="0" borderId="12" xfId="0" applyNumberFormat="1" applyFont="1" applyBorder="1" applyAlignment="1" applyProtection="1">
      <alignment horizontal="center" vertical="top" wrapText="1"/>
      <protection/>
    </xf>
    <xf numFmtId="2" fontId="39" fillId="0" borderId="11" xfId="0" applyNumberFormat="1" applyFont="1" applyBorder="1" applyAlignment="1" applyProtection="1">
      <alignment horizontal="center" vertical="top" wrapText="1"/>
      <protection/>
    </xf>
    <xf numFmtId="0" fontId="39" fillId="0" borderId="12" xfId="0" applyFont="1" applyBorder="1" applyAlignment="1" applyProtection="1">
      <alignment horizontal="center" vertical="top" wrapText="1"/>
      <protection/>
    </xf>
    <xf numFmtId="44" fontId="39" fillId="7" borderId="10" xfId="59" applyFont="1" applyFill="1" applyBorder="1" applyAlignment="1" applyProtection="1">
      <alignment horizontal="center" vertical="center" wrapText="1"/>
      <protection/>
    </xf>
    <xf numFmtId="44" fontId="0" fillId="7" borderId="13" xfId="59" applyFont="1" applyFill="1" applyBorder="1" applyAlignment="1" applyProtection="1">
      <alignment horizontal="center" vertical="center"/>
      <protection/>
    </xf>
    <xf numFmtId="44" fontId="0" fillId="7" borderId="10" xfId="59" applyFont="1" applyFill="1" applyBorder="1" applyAlignment="1" applyProtection="1">
      <alignment horizontal="center" vertical="center"/>
      <protection/>
    </xf>
    <xf numFmtId="164" fontId="0" fillId="7" borderId="10" xfId="59" applyNumberFormat="1" applyFont="1" applyFill="1" applyBorder="1" applyAlignment="1" applyProtection="1">
      <alignment horizontal="center" vertical="center"/>
      <protection/>
    </xf>
    <xf numFmtId="44" fontId="0" fillId="7" borderId="10" xfId="59" applyFont="1" applyFill="1" applyBorder="1" applyAlignment="1" applyProtection="1">
      <alignment vertical="center"/>
      <protection/>
    </xf>
    <xf numFmtId="44" fontId="0" fillId="7" borderId="10" xfId="59" applyFont="1" applyFill="1" applyBorder="1" applyAlignment="1" applyProtection="1">
      <alignment vertical="center"/>
      <protection/>
    </xf>
    <xf numFmtId="44" fontId="39" fillId="7" borderId="10" xfId="59" applyFont="1" applyFill="1" applyBorder="1" applyAlignment="1" applyProtection="1">
      <alignment vertical="center"/>
      <protection/>
    </xf>
    <xf numFmtId="44" fontId="39" fillId="7" borderId="10" xfId="59" applyFont="1" applyFill="1" applyBorder="1" applyAlignment="1" applyProtection="1">
      <alignment horizontal="center" vertical="center"/>
      <protection/>
    </xf>
    <xf numFmtId="44" fontId="0" fillId="7" borderId="10" xfId="59" applyFont="1" applyFill="1" applyBorder="1" applyAlignment="1" applyProtection="1">
      <alignment horizontal="center" vertical="center"/>
      <protection/>
    </xf>
    <xf numFmtId="44" fontId="0" fillId="0" borderId="0" xfId="59" applyFont="1" applyFill="1" applyBorder="1" applyAlignment="1" applyProtection="1">
      <alignment horizontal="center" vertical="center"/>
      <protection/>
    </xf>
    <xf numFmtId="44" fontId="0" fillId="0" borderId="0" xfId="59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44" fontId="0" fillId="33" borderId="10" xfId="59" applyFont="1" applyFill="1" applyBorder="1" applyAlignment="1" applyProtection="1">
      <alignment vertical="center"/>
      <protection locked="0"/>
    </xf>
    <xf numFmtId="0" fontId="43" fillId="5" borderId="14" xfId="0" applyFont="1" applyFill="1" applyBorder="1" applyAlignment="1" applyProtection="1">
      <alignment horizontal="center" vertical="center" wrapText="1"/>
      <protection/>
    </xf>
    <xf numFmtId="0" fontId="43" fillId="5" borderId="15" xfId="0" applyFont="1" applyFill="1" applyBorder="1" applyAlignment="1" applyProtection="1">
      <alignment horizontal="center" vertical="center" wrapText="1"/>
      <protection/>
    </xf>
    <xf numFmtId="0" fontId="43" fillId="5" borderId="16" xfId="0" applyFont="1" applyFill="1" applyBorder="1" applyAlignment="1" applyProtection="1">
      <alignment horizontal="center" vertical="center" wrapText="1"/>
      <protection/>
    </xf>
    <xf numFmtId="0" fontId="44" fillId="35" borderId="14" xfId="0" applyFont="1" applyFill="1" applyBorder="1" applyAlignment="1" applyProtection="1">
      <alignment horizontal="center" vertical="center"/>
      <protection/>
    </xf>
    <xf numFmtId="0" fontId="44" fillId="35" borderId="15" xfId="0" applyFont="1" applyFill="1" applyBorder="1" applyAlignment="1" applyProtection="1">
      <alignment horizontal="center" vertical="center"/>
      <protection/>
    </xf>
    <xf numFmtId="0" fontId="44" fillId="35" borderId="16" xfId="0" applyFont="1" applyFill="1" applyBorder="1" applyAlignment="1" applyProtection="1">
      <alignment horizontal="center" vertical="center"/>
      <protection/>
    </xf>
    <xf numFmtId="0" fontId="39" fillId="36" borderId="17" xfId="0" applyFont="1" applyFill="1" applyBorder="1" applyAlignment="1" applyProtection="1">
      <alignment horizontal="right" vertical="center" wrapText="1"/>
      <protection/>
    </xf>
    <xf numFmtId="0" fontId="39" fillId="36" borderId="18" xfId="0" applyFont="1" applyFill="1" applyBorder="1" applyAlignment="1" applyProtection="1">
      <alignment horizontal="right" vertical="center" wrapText="1"/>
      <protection/>
    </xf>
    <xf numFmtId="0" fontId="39" fillId="36" borderId="19" xfId="0" applyFont="1" applyFill="1" applyBorder="1" applyAlignment="1" applyProtection="1">
      <alignment horizontal="right" vertical="center" wrapText="1"/>
      <protection/>
    </xf>
    <xf numFmtId="0" fontId="39" fillId="36" borderId="20" xfId="0" applyFont="1" applyFill="1" applyBorder="1" applyAlignment="1" applyProtection="1">
      <alignment horizontal="right" vertical="center" wrapText="1"/>
      <protection/>
    </xf>
    <xf numFmtId="0" fontId="39" fillId="36" borderId="0" xfId="0" applyFont="1" applyFill="1" applyBorder="1" applyAlignment="1" applyProtection="1">
      <alignment horizontal="right" vertical="center" wrapText="1"/>
      <protection/>
    </xf>
    <xf numFmtId="0" fontId="39" fillId="36" borderId="21" xfId="0" applyFont="1" applyFill="1" applyBorder="1" applyAlignment="1" applyProtection="1">
      <alignment horizontal="right" vertical="center" wrapText="1"/>
      <protection/>
    </xf>
    <xf numFmtId="44" fontId="45" fillId="2" borderId="17" xfId="59" applyNumberFormat="1" applyFont="1" applyFill="1" applyBorder="1" applyAlignment="1" applyProtection="1">
      <alignment horizontal="center" vertical="center"/>
      <protection/>
    </xf>
    <xf numFmtId="44" fontId="45" fillId="2" borderId="19" xfId="59" applyNumberFormat="1" applyFont="1" applyFill="1" applyBorder="1" applyAlignment="1" applyProtection="1">
      <alignment horizontal="center" vertical="center"/>
      <protection/>
    </xf>
    <xf numFmtId="44" fontId="45" fillId="2" borderId="22" xfId="59" applyNumberFormat="1" applyFont="1" applyFill="1" applyBorder="1" applyAlignment="1" applyProtection="1">
      <alignment horizontal="center" vertical="center"/>
      <protection/>
    </xf>
    <xf numFmtId="44" fontId="45" fillId="2" borderId="23" xfId="59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3" zoomScaleNormal="73" zoomScalePageLayoutView="0" workbookViewId="0" topLeftCell="A2">
      <selection activeCell="D4" sqref="D4"/>
    </sheetView>
  </sheetViews>
  <sheetFormatPr defaultColWidth="8.8515625" defaultRowHeight="15"/>
  <cols>
    <col min="1" max="1" width="12.8515625" style="1" customWidth="1"/>
    <col min="2" max="2" width="11.7109375" style="1" bestFit="1" customWidth="1"/>
    <col min="3" max="3" width="11.140625" style="1" customWidth="1"/>
    <col min="4" max="4" width="11.28125" style="1" customWidth="1"/>
    <col min="5" max="5" width="13.421875" style="1" customWidth="1"/>
    <col min="6" max="6" width="12.8515625" style="1" customWidth="1"/>
    <col min="7" max="7" width="13.140625" style="1" customWidth="1"/>
    <col min="8" max="8" width="11.00390625" style="1" customWidth="1"/>
    <col min="9" max="9" width="10.00390625" style="1" customWidth="1"/>
    <col min="10" max="10" width="10.7109375" style="1" customWidth="1"/>
    <col min="11" max="11" width="11.28125" style="1" customWidth="1"/>
    <col min="12" max="16384" width="8.8515625" style="1" customWidth="1"/>
  </cols>
  <sheetData>
    <row r="1" spans="1:11" ht="19.5" thickBot="1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36" customHeight="1" thickBot="1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08" customHeight="1">
      <c r="A3" s="4" t="s">
        <v>23</v>
      </c>
      <c r="B3" s="4" t="s">
        <v>7</v>
      </c>
      <c r="C3" s="4" t="s">
        <v>19</v>
      </c>
      <c r="D3" s="4" t="s">
        <v>14</v>
      </c>
      <c r="E3" s="4" t="s">
        <v>12</v>
      </c>
      <c r="F3" s="4" t="s">
        <v>9</v>
      </c>
      <c r="G3" s="31" t="s">
        <v>13</v>
      </c>
      <c r="H3" s="32"/>
      <c r="I3" s="33"/>
      <c r="J3" s="37">
        <f>K6+K7</f>
        <v>441.69741494577397</v>
      </c>
      <c r="K3" s="38"/>
    </row>
    <row r="4" spans="1:11" ht="34.5" customHeight="1">
      <c r="A4" s="2">
        <v>110</v>
      </c>
      <c r="B4" s="2">
        <v>3</v>
      </c>
      <c r="C4" s="2" t="s">
        <v>18</v>
      </c>
      <c r="D4" s="3">
        <v>25</v>
      </c>
      <c r="E4" s="3" t="s">
        <v>18</v>
      </c>
      <c r="F4" s="24">
        <v>0</v>
      </c>
      <c r="G4" s="34"/>
      <c r="H4" s="35"/>
      <c r="I4" s="36"/>
      <c r="J4" s="39"/>
      <c r="K4" s="40"/>
    </row>
    <row r="5" spans="1:11" ht="77.25" customHeight="1">
      <c r="A5" s="5"/>
      <c r="B5" s="6" t="s">
        <v>0</v>
      </c>
      <c r="C5" s="7" t="s">
        <v>1</v>
      </c>
      <c r="D5" s="7" t="s">
        <v>2</v>
      </c>
      <c r="E5" s="7" t="s">
        <v>20</v>
      </c>
      <c r="F5" s="7" t="s">
        <v>8</v>
      </c>
      <c r="G5" s="8" t="s">
        <v>11</v>
      </c>
      <c r="H5" s="9" t="s">
        <v>4</v>
      </c>
      <c r="I5" s="7" t="s">
        <v>3</v>
      </c>
      <c r="J5" s="9" t="s">
        <v>5</v>
      </c>
      <c r="K5" s="8" t="s">
        <v>22</v>
      </c>
    </row>
    <row r="6" spans="1:11" ht="28.5" customHeight="1">
      <c r="A6" s="10" t="s">
        <v>16</v>
      </c>
      <c r="B6" s="11">
        <f>IF(B4=1,1.72,IF(B4=2,1.99,IF(B4=3,2.16,IF(B4=4,2.31,IF(B4=5,2.33,IF(B4&gt;5,2.25))))))</f>
        <v>2.16</v>
      </c>
      <c r="C6" s="12">
        <f>A4*B6</f>
        <v>237.60000000000002</v>
      </c>
      <c r="D6" s="12">
        <f>IF(B4=1,59.35,IF(B4=2,118.7,IF(B4=3,152.09,IF(B4=4,192.89,IF(B4=5,241.12,IF(B4&gt;5,278.21))))))</f>
        <v>152.09</v>
      </c>
      <c r="E6" s="13">
        <f>IF(C4="si",0.4,1)</f>
        <v>1</v>
      </c>
      <c r="F6" s="12">
        <f>IF(B4&lt;3,0,IF(B4=3,22.8,IF(B4=4,48.2,IF(B4=5,96.3,IF(B4&gt;5,111)))))</f>
        <v>22.8</v>
      </c>
      <c r="G6" s="12">
        <f>IF(E4="SI",0.2*(D6),0)</f>
        <v>0</v>
      </c>
      <c r="H6" s="14">
        <f>(C6+D6)*E6-F6-G6-F4</f>
        <v>366.89000000000004</v>
      </c>
      <c r="I6" s="15">
        <f>H6*0.04</f>
        <v>14.675600000000003</v>
      </c>
      <c r="J6" s="15">
        <f>H6/(C6+D6)*A4*0.3</f>
        <v>31.06923451974646</v>
      </c>
      <c r="K6" s="16">
        <f>H6+I6+J6</f>
        <v>412.6348345197465</v>
      </c>
    </row>
    <row r="7" spans="1:11" ht="28.5" customHeight="1">
      <c r="A7" s="17" t="s">
        <v>10</v>
      </c>
      <c r="B7" s="12">
        <f>B6</f>
        <v>2.16</v>
      </c>
      <c r="C7" s="12">
        <f>B7*D4/2</f>
        <v>27</v>
      </c>
      <c r="D7" s="12">
        <v>0</v>
      </c>
      <c r="E7" s="13">
        <f>IF(C4="si",0.4,1)</f>
        <v>1</v>
      </c>
      <c r="F7" s="18">
        <v>0</v>
      </c>
      <c r="G7" s="18">
        <v>0</v>
      </c>
      <c r="H7" s="14">
        <f>C7*E7</f>
        <v>27</v>
      </c>
      <c r="I7" s="15">
        <f>H7*0.04</f>
        <v>1.08</v>
      </c>
      <c r="J7" s="15">
        <f>H7/(B7*D4+D6)*0.3*D4</f>
        <v>0.9825804260274638</v>
      </c>
      <c r="K7" s="16">
        <f>H7+I7+J7</f>
        <v>29.062580426027463</v>
      </c>
    </row>
    <row r="8" spans="1:11" ht="28.5" customHeight="1">
      <c r="A8" s="19"/>
      <c r="B8" s="19"/>
      <c r="C8" s="19"/>
      <c r="D8" s="19"/>
      <c r="E8" s="20"/>
      <c r="F8" s="20"/>
      <c r="G8" s="19"/>
      <c r="H8" s="19"/>
      <c r="I8" s="19"/>
      <c r="J8" s="19"/>
      <c r="K8" s="21"/>
    </row>
    <row r="9" spans="1:11" ht="22.5" customHeight="1">
      <c r="A9" s="22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>
      <c r="A11" s="23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</sheetData>
  <sheetProtection password="ED4D" sheet="1" objects="1" scenarios="1" selectLockedCells="1"/>
  <mergeCells count="4">
    <mergeCell ref="A2:K2"/>
    <mergeCell ref="A1:K1"/>
    <mergeCell ref="G3:I4"/>
    <mergeCell ref="J3:K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Chiarenza</dc:creator>
  <cp:keywords/>
  <dc:description/>
  <cp:lastModifiedBy>Valued Acer Customer</cp:lastModifiedBy>
  <cp:lastPrinted>2014-04-10T11:33:10Z</cp:lastPrinted>
  <dcterms:created xsi:type="dcterms:W3CDTF">2013-11-18T18:58:32Z</dcterms:created>
  <dcterms:modified xsi:type="dcterms:W3CDTF">2014-04-13T19:19:32Z</dcterms:modified>
  <cp:category/>
  <cp:version/>
  <cp:contentType/>
  <cp:contentStatus/>
</cp:coreProperties>
</file>